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Sheet1!$A$1:$R$21</definedName>
    <definedName name="_xlnm.Print_Titles" localSheetId="0">Sheet1!$4:$7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  <c r="N16" i="1"/>
  <c r="N15" i="1" s="1"/>
  <c r="N9" i="1"/>
  <c r="O9" i="1"/>
  <c r="M9" i="1"/>
  <c r="N10" i="1"/>
  <c r="N12" i="1"/>
  <c r="L16" i="1"/>
  <c r="L15" i="1" s="1"/>
  <c r="G16" i="1"/>
  <c r="G15" i="1" s="1"/>
  <c r="J21" i="1"/>
  <c r="P21" i="1" s="1"/>
  <c r="P20" i="1" s="1"/>
  <c r="J19" i="1"/>
  <c r="H19" i="1" s="1"/>
  <c r="J18" i="1"/>
  <c r="P18" i="1" s="1"/>
  <c r="J17" i="1"/>
  <c r="P17" i="1" s="1"/>
  <c r="J14" i="1"/>
  <c r="P14" i="1" s="1"/>
  <c r="J13" i="1"/>
  <c r="P13" i="1" s="1"/>
  <c r="J11" i="1"/>
  <c r="H11" i="1" s="1"/>
  <c r="H10" i="1" s="1"/>
  <c r="P10" i="1"/>
  <c r="I20" i="1"/>
  <c r="K20" i="1"/>
  <c r="L20" i="1"/>
  <c r="M20" i="1"/>
  <c r="N20" i="1"/>
  <c r="O20" i="1"/>
  <c r="G20" i="1"/>
  <c r="O16" i="1"/>
  <c r="O15" i="1" s="1"/>
  <c r="M16" i="1"/>
  <c r="M15" i="1" s="1"/>
  <c r="K16" i="1"/>
  <c r="K15" i="1" s="1"/>
  <c r="I16" i="1"/>
  <c r="I15" i="1" s="1"/>
  <c r="O12" i="1"/>
  <c r="M12" i="1"/>
  <c r="L12" i="1"/>
  <c r="K12" i="1"/>
  <c r="I12" i="1"/>
  <c r="G12" i="1"/>
  <c r="O10" i="1"/>
  <c r="M10" i="1"/>
  <c r="L10" i="1"/>
  <c r="K10" i="1"/>
  <c r="I10" i="1"/>
  <c r="G10" i="1"/>
  <c r="L9" i="1"/>
  <c r="P9" i="1" l="1"/>
  <c r="O8" i="1"/>
  <c r="N8" i="1"/>
  <c r="L8" i="1"/>
  <c r="P12" i="1"/>
  <c r="M8" i="1"/>
  <c r="J20" i="1"/>
  <c r="J10" i="1"/>
  <c r="K9" i="1"/>
  <c r="K8" i="1" s="1"/>
  <c r="H21" i="1"/>
  <c r="H20" i="1" s="1"/>
  <c r="H18" i="1"/>
  <c r="H14" i="1"/>
  <c r="H17" i="1"/>
  <c r="G9" i="1"/>
  <c r="G8" i="1" s="1"/>
  <c r="J12" i="1"/>
  <c r="H13" i="1"/>
  <c r="I9" i="1"/>
  <c r="I8" i="1" s="1"/>
  <c r="J16" i="1"/>
  <c r="J15" i="1" s="1"/>
  <c r="P19" i="1"/>
  <c r="P16" i="1" s="1"/>
  <c r="P15" i="1" s="1"/>
  <c r="P8" i="1" l="1"/>
  <c r="H16" i="1"/>
  <c r="H15" i="1" s="1"/>
  <c r="J9" i="1"/>
  <c r="H12" i="1"/>
  <c r="H9" i="1" s="1"/>
  <c r="H8" i="1" s="1"/>
</calcChain>
</file>

<file path=xl/sharedStrings.xml><?xml version="1.0" encoding="utf-8"?>
<sst xmlns="http://schemas.openxmlformats.org/spreadsheetml/2006/main" count="90" uniqueCount="70">
  <si>
    <t>Đơn vị: Triệu đồng</t>
  </si>
  <si>
    <t>STT</t>
  </si>
  <si>
    <t>Danh mục dự án</t>
  </si>
  <si>
    <t>Địa điểm XD</t>
  </si>
  <si>
    <t>Năng lực thiết kế</t>
  </si>
  <si>
    <t>Thời gian 
KC-HT</t>
  </si>
  <si>
    <t>Quyết định đầu tư</t>
  </si>
  <si>
    <t>Lũy kế vốn bố trí kế hoạch vốn năm 2025 (tất cả các nguồn vốn)</t>
  </si>
  <si>
    <t xml:space="preserve">Dự kiến Kế hoạch đầu tư công nguồn NSĐP theo phân cấp theo tiêu chí, định mức giai đoạn 2026-2030 </t>
  </si>
  <si>
    <t>Các nguồn vốn huy động lồng ghép khác (thu sử dụng đất, tăng thu, MTQG…)</t>
  </si>
  <si>
    <t>Ghi chú</t>
  </si>
  <si>
    <t>Số quyết định ngày, tháng, năm ban hành</t>
  </si>
  <si>
    <t>Tổng mức đầu tư dự kiến</t>
  </si>
  <si>
    <t>Tổng số</t>
  </si>
  <si>
    <t>Trong đó:</t>
  </si>
  <si>
    <t>Tổng số (tất cả các nguồn vốn)</t>
  </si>
  <si>
    <t>Trong đó: NSĐP</t>
  </si>
  <si>
    <t>Năm 2027</t>
  </si>
  <si>
    <t>Năm 2028</t>
  </si>
  <si>
    <t>Năm 2029</t>
  </si>
  <si>
    <t>Năm 2030</t>
  </si>
  <si>
    <t>TỔNG SỐ</t>
  </si>
  <si>
    <t>I</t>
  </si>
  <si>
    <t>Đường giao thông</t>
  </si>
  <si>
    <t>a</t>
  </si>
  <si>
    <t>Công trình chuyển tiếp</t>
  </si>
  <si>
    <t>-</t>
  </si>
  <si>
    <t>Đường Nà Lộc, xã Văn Quan</t>
  </si>
  <si>
    <t xml:space="preserve">Xã Văn Quan </t>
  </si>
  <si>
    <t>2025-2026</t>
  </si>
  <si>
    <t xml:space="preserve">Phòng Kinh tế </t>
  </si>
  <si>
    <t>b</t>
  </si>
  <si>
    <t>Công trình khỏi công mới</t>
  </si>
  <si>
    <t>Đường Bó Cáng - Khuổi Loỏng, thôn Bó Cáng xã Văn Quan</t>
  </si>
  <si>
    <t>xã Văn Quan</t>
  </si>
  <si>
    <t>Đường BTXM, chiều dài 02 km</t>
  </si>
  <si>
    <t>Mở mới nền + BTXM chiều dài 05 km</t>
  </si>
  <si>
    <t>II</t>
  </si>
  <si>
    <t>Giáo dục và đào tạo</t>
  </si>
  <si>
    <t>Xã Văn Quan</t>
  </si>
  <si>
    <t xml:space="preserve"> Xây 01 phòng Bảo vệ; 01 phòng hành chính</t>
  </si>
  <si>
    <t>Xây dựng để đạt chuẩn QG</t>
  </si>
  <si>
    <t>Đã có 
mặt bằng</t>
  </si>
  <si>
    <t xml:space="preserve"> Xây 01 phòng thư viện (90m2)</t>
  </si>
  <si>
    <t xml:space="preserve">Xây 01 nhà đa năng, 01 phòng thư viên thuộc Trường TH và THCS Tú Xuyên
</t>
  </si>
  <si>
    <t xml:space="preserve"> Xây 01 nhà đa năng, 01 phòng thư viên</t>
  </si>
  <si>
    <t>Hiện tại chưa 
có mặt bằng</t>
  </si>
  <si>
    <t>Đường Khun Khinh - Khun Nhù thôn Bản Mù</t>
  </si>
  <si>
    <t>III</t>
  </si>
  <si>
    <t>Hỗ trợ khác</t>
  </si>
  <si>
    <t>2028-2030</t>
  </si>
  <si>
    <t>2026 -2027</t>
  </si>
  <si>
    <t>2027-2028</t>
  </si>
  <si>
    <t>QĐ số 501/QĐ-UBND ngày 15/12/2025</t>
  </si>
  <si>
    <t>QĐ số 500/QĐ-UBND ngày 15/12/2025 phê duyệt CTĐT</t>
  </si>
  <si>
    <t>QĐ số 502/QĐ-UBND ngày 15/12/2025 phê duyệt CTĐT</t>
  </si>
  <si>
    <t>Hỗ trợ xi măng GTNT (Đề án phát triển GTNT giai đoạn 2026-2030); Hỗ trợ xi măng thủy lợi nhỏ</t>
  </si>
  <si>
    <t>QĐ số 499/QĐ-UBND ngày 15/12/2025 phê duyệt CTĐT</t>
  </si>
  <si>
    <t>QĐ số 444/QĐ-UBND ngày 26/11/2025 phê duyệt BCKTKT</t>
  </si>
  <si>
    <t>Đơn vị đề xuất Chủ đầu tư</t>
  </si>
  <si>
    <t>Ban quản lý dự án đầu tư xây dựng xã Văn Quan</t>
  </si>
  <si>
    <t>Phòng Kinh tế xã</t>
  </si>
  <si>
    <t>2026-2030</t>
  </si>
  <si>
    <t>QĐ số 498/QĐ-UBND ngày 15/12/2025 phê duyệt CTĐTQĐ số 586/QĐ-UBND ngày 04/8/2026 QĐ phê duyệt DA</t>
  </si>
  <si>
    <t>2026-2027</t>
  </si>
  <si>
    <t xml:space="preserve">BIỂU I. ĐIỀU CHỈNH KẾ HOẠCH ĐẦU TƯ CÔNG NGUỒN VỐN CÂN ĐỐI NGÂN SÁCH ĐỊA PHƯƠNG THEO TIÊU CHÍ, ĐỊNH MỨC GIAI ĐOẠN 2026 - 2030 </t>
  </si>
  <si>
    <t xml:space="preserve"> Xây 01 phòng thư viện thuộc Trường Mầm Non Tú Xuyên</t>
  </si>
  <si>
    <t>Xây 01 phòng Bảo vệ; 01 phòng hành chính tại điểm trường Thanh Xuân thuộc Trường Mầm Non Văn Quan</t>
  </si>
  <si>
    <t xml:space="preserve">Năm 2026 </t>
  </si>
  <si>
    <t>(Kèm theo Nghị quyết số:   28       /NQ-HĐND ngày   27   tháng  8 năm 2026 của HĐND xã Văn Quan)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</si>
</sst>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₫_-;\-* #,##0.00\ _₫_-;_-* &quot;-&quot;??\ _₫_-;_-@_-"/>
    <numFmt numFmtId="164" formatCode="_(* #,##0_);_(* \(#,##0\);_(* &quot;-&quot;??_);_(@_)"/>
    <numFmt numFmtId="165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</font>
    <font>
      <sz val="8"/>
      <name val="Calibri"/>
      <family val="2"/>
      <scheme val="minor"/>
    </font>
    <font>
      <b/>
      <sz val="11"/>
      <color rgb="FF3F3F3F"/>
      <name val="Calibri"/>
      <family val="2"/>
      <charset val="163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3" fillId="0" borderId="0"/>
    <xf numFmtId="0" fontId="6" fillId="3" borderId="4" applyNumberFormat="0" applyAlignment="0" applyProtection="0"/>
  </cellStyleXfs>
  <cellXfs count="48">
    <xf numFmtId="0" fontId="0" fillId="0" borderId="0" xfId="0"/>
    <xf numFmtId="1" fontId="7" fillId="2" borderId="0" xfId="2" applyNumberFormat="1" applyFont="1" applyFill="1" applyAlignment="1">
      <alignment vertical="center" wrapText="1"/>
    </xf>
    <xf numFmtId="0" fontId="8" fillId="0" borderId="0" xfId="0" applyFont="1"/>
    <xf numFmtId="1" fontId="9" fillId="2" borderId="1" xfId="2" applyNumberFormat="1" applyFont="1" applyFill="1" applyBorder="1" applyAlignment="1">
      <alignment vertical="center"/>
    </xf>
    <xf numFmtId="1" fontId="9" fillId="2" borderId="1" xfId="2" applyNumberFormat="1" applyFont="1" applyFill="1" applyBorder="1" applyAlignment="1">
      <alignment horizontal="center" vertical="center"/>
    </xf>
    <xf numFmtId="3" fontId="11" fillId="2" borderId="2" xfId="2" applyNumberFormat="1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center" vertical="center" wrapText="1"/>
    </xf>
    <xf numFmtId="1" fontId="11" fillId="2" borderId="2" xfId="2" applyNumberFormat="1" applyFont="1" applyFill="1" applyBorder="1" applyAlignment="1">
      <alignment horizontal="center" vertical="center" wrapText="1"/>
    </xf>
    <xf numFmtId="1" fontId="11" fillId="2" borderId="0" xfId="2" applyNumberFormat="1" applyFont="1" applyFill="1" applyAlignment="1">
      <alignment vertical="center" wrapText="1"/>
    </xf>
    <xf numFmtId="3" fontId="11" fillId="2" borderId="0" xfId="2" applyNumberFormat="1" applyFont="1" applyFill="1" applyAlignment="1">
      <alignment horizontal="center" vertical="center" wrapText="1"/>
    </xf>
    <xf numFmtId="3" fontId="7" fillId="2" borderId="2" xfId="2" quotePrefix="1" applyNumberFormat="1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vertical="center" wrapText="1"/>
    </xf>
    <xf numFmtId="165" fontId="11" fillId="2" borderId="2" xfId="1" applyNumberFormat="1" applyFont="1" applyFill="1" applyBorder="1" applyAlignment="1">
      <alignment horizontal="right" vertical="center" wrapText="1"/>
    </xf>
    <xf numFmtId="3" fontId="11" fillId="2" borderId="2" xfId="2" quotePrefix="1" applyNumberFormat="1" applyFont="1" applyFill="1" applyBorder="1" applyAlignment="1">
      <alignment horizontal="right" vertical="center" wrapText="1"/>
    </xf>
    <xf numFmtId="3" fontId="7" fillId="2" borderId="0" xfId="2" applyNumberFormat="1" applyFont="1" applyFill="1" applyAlignment="1">
      <alignment vertical="center" wrapText="1"/>
    </xf>
    <xf numFmtId="49" fontId="11" fillId="2" borderId="2" xfId="2" applyNumberFormat="1" applyFont="1" applyFill="1" applyBorder="1" applyAlignment="1">
      <alignment horizontal="center" vertical="center"/>
    </xf>
    <xf numFmtId="1" fontId="11" fillId="2" borderId="2" xfId="2" applyNumberFormat="1" applyFont="1" applyFill="1" applyBorder="1" applyAlignment="1">
      <alignment horizontal="left" vertical="center" wrapText="1"/>
    </xf>
    <xf numFmtId="1" fontId="11" fillId="2" borderId="2" xfId="2" applyNumberFormat="1" applyFont="1" applyFill="1" applyBorder="1" applyAlignment="1">
      <alignment horizontal="right" vertical="center"/>
    </xf>
    <xf numFmtId="164" fontId="11" fillId="2" borderId="2" xfId="1" applyNumberFormat="1" applyFont="1" applyFill="1" applyBorder="1" applyAlignment="1">
      <alignment horizontal="right" vertical="center" wrapText="1"/>
    </xf>
    <xf numFmtId="1" fontId="11" fillId="2" borderId="0" xfId="2" applyNumberFormat="1" applyFont="1" applyFill="1" applyAlignment="1">
      <alignment vertical="center"/>
    </xf>
    <xf numFmtId="0" fontId="11" fillId="2" borderId="2" xfId="3" applyFont="1" applyFill="1" applyBorder="1" applyAlignment="1">
      <alignment horizontal="left" vertical="center" wrapText="1"/>
    </xf>
    <xf numFmtId="49" fontId="10" fillId="2" borderId="2" xfId="2" quotePrefix="1" applyNumberFormat="1" applyFont="1" applyFill="1" applyBorder="1" applyAlignment="1">
      <alignment horizontal="center" vertical="center"/>
    </xf>
    <xf numFmtId="0" fontId="10" fillId="2" borderId="2" xfId="4" applyFont="1" applyFill="1" applyBorder="1" applyAlignment="1">
      <alignment vertical="center" wrapText="1"/>
    </xf>
    <xf numFmtId="0" fontId="10" fillId="2" borderId="2" xfId="3" applyFont="1" applyFill="1" applyBorder="1" applyAlignment="1">
      <alignment horizontal="center" vertical="center" wrapText="1"/>
    </xf>
    <xf numFmtId="1" fontId="12" fillId="2" borderId="2" xfId="2" applyNumberFormat="1" applyFont="1" applyFill="1" applyBorder="1" applyAlignment="1">
      <alignment horizontal="center" vertical="center" wrapText="1"/>
    </xf>
    <xf numFmtId="1" fontId="10" fillId="2" borderId="2" xfId="2" applyNumberFormat="1" applyFont="1" applyFill="1" applyBorder="1" applyAlignment="1">
      <alignment horizontal="center" vertical="center" wrapText="1"/>
    </xf>
    <xf numFmtId="165" fontId="10" fillId="2" borderId="2" xfId="1" applyNumberFormat="1" applyFont="1" applyFill="1" applyBorder="1" applyAlignment="1">
      <alignment horizontal="right" vertical="center" wrapText="1"/>
    </xf>
    <xf numFmtId="165" fontId="10" fillId="2" borderId="2" xfId="1" quotePrefix="1" applyNumberFormat="1" applyFont="1" applyFill="1" applyBorder="1" applyAlignment="1">
      <alignment horizontal="right" vertical="center" wrapText="1"/>
    </xf>
    <xf numFmtId="165" fontId="12" fillId="2" borderId="2" xfId="1" applyNumberFormat="1" applyFont="1" applyFill="1" applyBorder="1" applyAlignment="1">
      <alignment horizontal="right" vertical="center" wrapText="1"/>
    </xf>
    <xf numFmtId="164" fontId="12" fillId="2" borderId="2" xfId="1" applyNumberFormat="1" applyFont="1" applyFill="1" applyBorder="1" applyAlignment="1">
      <alignment horizontal="right" vertical="center" wrapText="1"/>
    </xf>
    <xf numFmtId="1" fontId="12" fillId="2" borderId="0" xfId="2" applyNumberFormat="1" applyFont="1" applyFill="1" applyAlignment="1">
      <alignment vertical="center"/>
    </xf>
    <xf numFmtId="49" fontId="12" fillId="2" borderId="2" xfId="2" quotePrefix="1" applyNumberFormat="1" applyFont="1" applyFill="1" applyBorder="1" applyAlignment="1">
      <alignment horizontal="center" vertical="center"/>
    </xf>
    <xf numFmtId="0" fontId="12" fillId="2" borderId="2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left" vertical="center" wrapText="1"/>
    </xf>
    <xf numFmtId="49" fontId="11" fillId="2" borderId="2" xfId="2" quotePrefix="1" applyNumberFormat="1" applyFont="1" applyFill="1" applyBorder="1" applyAlignment="1">
      <alignment horizontal="center" vertical="center"/>
    </xf>
    <xf numFmtId="1" fontId="11" fillId="2" borderId="2" xfId="2" applyNumberFormat="1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1" fontId="7" fillId="2" borderId="2" xfId="2" applyNumberFormat="1" applyFont="1" applyFill="1" applyBorder="1" applyAlignment="1">
      <alignment horizontal="center" vertical="center" wrapText="1"/>
    </xf>
    <xf numFmtId="1" fontId="10" fillId="2" borderId="2" xfId="2" applyNumberFormat="1" applyFont="1" applyFill="1" applyBorder="1" applyAlignment="1">
      <alignment vertical="center" wrapText="1"/>
    </xf>
    <xf numFmtId="165" fontId="10" fillId="2" borderId="2" xfId="1" applyNumberFormat="1" applyFont="1" applyFill="1" applyBorder="1" applyAlignment="1">
      <alignment horizontal="right" vertical="center"/>
    </xf>
    <xf numFmtId="1" fontId="13" fillId="2" borderId="3" xfId="2" applyNumberFormat="1" applyFont="1" applyFill="1" applyBorder="1" applyAlignment="1">
      <alignment horizontal="center" vertical="center" wrapText="1"/>
    </xf>
    <xf numFmtId="1" fontId="14" fillId="2" borderId="0" xfId="2" applyNumberFormat="1" applyFont="1" applyFill="1" applyAlignment="1">
      <alignment horizontal="center" vertical="center"/>
    </xf>
    <xf numFmtId="1" fontId="9" fillId="3" borderId="4" xfId="5" applyNumberFormat="1" applyFont="1" applyAlignment="1">
      <alignment horizontal="center" vertical="center"/>
    </xf>
    <xf numFmtId="1" fontId="14" fillId="3" borderId="4" xfId="5" applyNumberFormat="1" applyFont="1" applyAlignment="1">
      <alignment horizontal="center" vertical="center"/>
    </xf>
    <xf numFmtId="1" fontId="10" fillId="2" borderId="1" xfId="2" applyNumberFormat="1" applyFont="1" applyFill="1" applyBorder="1" applyAlignment="1">
      <alignment horizontal="right" vertical="center"/>
    </xf>
    <xf numFmtId="3" fontId="11" fillId="2" borderId="2" xfId="2" applyNumberFormat="1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center" vertical="center" wrapText="1"/>
    </xf>
    <xf numFmtId="1" fontId="11" fillId="2" borderId="2" xfId="2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Normal" xfId="0" builtinId="0"/>
    <cellStyle name="Normal 11" xfId="3"/>
    <cellStyle name="Normal_Bieu mau (CV )" xfId="2"/>
    <cellStyle name="Normal_Sheet1" xfId="4"/>
    <cellStyle name="Output" xfId="5" builtinId="2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view="pageBreakPreview" zoomScale="85" zoomScaleNormal="85" zoomScaleSheetLayoutView="85" workbookViewId="0">
      <selection activeCell="A2" sqref="A2:R2"/>
    </sheetView>
  </sheetViews>
  <sheetFormatPr defaultColWidth="8.5703125" defaultRowHeight="15" x14ac:dyDescent="0.25"/>
  <cols>
    <col min="1" max="1" width="8.5703125" style="2"/>
    <col min="2" max="2" width="23.42578125" style="2" customWidth="1"/>
    <col min="3" max="3" width="8.5703125" style="2"/>
    <col min="4" max="4" width="16.42578125" style="2" customWidth="1"/>
    <col min="5" max="5" width="8.5703125" style="2"/>
    <col min="6" max="6" width="12.42578125" style="2" customWidth="1"/>
    <col min="7" max="7" width="11.42578125" style="2" customWidth="1"/>
    <col min="8" max="8" width="10.7109375" style="2" customWidth="1"/>
    <col min="9" max="9" width="12.42578125" style="2" customWidth="1"/>
    <col min="10" max="10" width="11.28515625" style="2" customWidth="1"/>
    <col min="11" max="11" width="9.42578125" style="2" customWidth="1"/>
    <col min="12" max="14" width="9.42578125" style="2" bestFit="1" customWidth="1"/>
    <col min="15" max="15" width="9.85546875" style="2" bestFit="1" customWidth="1"/>
    <col min="16" max="16" width="14.85546875" style="2" customWidth="1"/>
    <col min="17" max="17" width="12.42578125" style="2" customWidth="1"/>
    <col min="18" max="18" width="11.85546875" style="2" customWidth="1"/>
    <col min="19" max="16384" width="8.5703125" style="2"/>
  </cols>
  <sheetData>
    <row r="1" spans="1:19" ht="18.75" x14ac:dyDescent="0.25">
      <c r="A1" s="41" t="s">
        <v>65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1"/>
    </row>
    <row r="2" spans="1:19" ht="25.5" customHeight="1" x14ac:dyDescent="0.25">
      <c r="A2" s="42" t="s">
        <v>69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1"/>
    </row>
    <row r="3" spans="1:19" ht="18.75" x14ac:dyDescent="0.25">
      <c r="A3" s="3"/>
      <c r="B3" s="3"/>
      <c r="C3" s="3"/>
      <c r="D3" s="4"/>
      <c r="E3" s="3"/>
      <c r="F3" s="3"/>
      <c r="G3" s="3"/>
      <c r="H3" s="3"/>
      <c r="I3" s="3"/>
      <c r="J3" s="3"/>
      <c r="K3" s="44" t="s">
        <v>0</v>
      </c>
      <c r="L3" s="44"/>
      <c r="M3" s="44"/>
      <c r="N3" s="44"/>
      <c r="O3" s="44"/>
      <c r="P3" s="44"/>
      <c r="Q3" s="44"/>
      <c r="R3" s="44"/>
      <c r="S3" s="1"/>
    </row>
    <row r="4" spans="1:19" ht="35.25" customHeight="1" x14ac:dyDescent="0.25">
      <c r="A4" s="45" t="s">
        <v>1</v>
      </c>
      <c r="B4" s="45" t="s">
        <v>2</v>
      </c>
      <c r="C4" s="45" t="s">
        <v>3</v>
      </c>
      <c r="D4" s="45" t="s">
        <v>4</v>
      </c>
      <c r="E4" s="45" t="s">
        <v>5</v>
      </c>
      <c r="F4" s="46" t="s">
        <v>6</v>
      </c>
      <c r="G4" s="46"/>
      <c r="H4" s="46"/>
      <c r="I4" s="46" t="s">
        <v>7</v>
      </c>
      <c r="J4" s="47" t="s">
        <v>8</v>
      </c>
      <c r="K4" s="47"/>
      <c r="L4" s="47"/>
      <c r="M4" s="47"/>
      <c r="N4" s="47"/>
      <c r="O4" s="47"/>
      <c r="P4" s="47" t="s">
        <v>9</v>
      </c>
      <c r="Q4" s="45" t="s">
        <v>59</v>
      </c>
      <c r="R4" s="45" t="s">
        <v>10</v>
      </c>
      <c r="S4" s="8"/>
    </row>
    <row r="5" spans="1:19" ht="32.450000000000003" customHeight="1" x14ac:dyDescent="0.25">
      <c r="A5" s="45"/>
      <c r="B5" s="45"/>
      <c r="C5" s="45"/>
      <c r="D5" s="45"/>
      <c r="E5" s="45"/>
      <c r="F5" s="46" t="s">
        <v>11</v>
      </c>
      <c r="G5" s="46" t="s">
        <v>12</v>
      </c>
      <c r="H5" s="46"/>
      <c r="I5" s="46"/>
      <c r="J5" s="46" t="s">
        <v>13</v>
      </c>
      <c r="K5" s="46" t="s">
        <v>14</v>
      </c>
      <c r="L5" s="46"/>
      <c r="M5" s="46"/>
      <c r="N5" s="46"/>
      <c r="O5" s="46"/>
      <c r="P5" s="47"/>
      <c r="Q5" s="45"/>
      <c r="R5" s="45"/>
      <c r="S5" s="8"/>
    </row>
    <row r="6" spans="1:19" ht="30.95" customHeight="1" x14ac:dyDescent="0.25">
      <c r="A6" s="45"/>
      <c r="B6" s="45"/>
      <c r="C6" s="45"/>
      <c r="D6" s="45"/>
      <c r="E6" s="45"/>
      <c r="F6" s="46"/>
      <c r="G6" s="46" t="s">
        <v>15</v>
      </c>
      <c r="H6" s="46" t="s">
        <v>16</v>
      </c>
      <c r="I6" s="46"/>
      <c r="J6" s="46"/>
      <c r="K6" s="46" t="s">
        <v>68</v>
      </c>
      <c r="L6" s="46" t="s">
        <v>17</v>
      </c>
      <c r="M6" s="46" t="s">
        <v>18</v>
      </c>
      <c r="N6" s="46" t="s">
        <v>19</v>
      </c>
      <c r="O6" s="46" t="s">
        <v>20</v>
      </c>
      <c r="P6" s="47"/>
      <c r="Q6" s="45"/>
      <c r="R6" s="45"/>
      <c r="S6" s="8"/>
    </row>
    <row r="7" spans="1:19" ht="34.5" customHeight="1" x14ac:dyDescent="0.25">
      <c r="A7" s="45"/>
      <c r="B7" s="45"/>
      <c r="C7" s="45"/>
      <c r="D7" s="45"/>
      <c r="E7" s="45"/>
      <c r="F7" s="46"/>
      <c r="G7" s="46"/>
      <c r="H7" s="46"/>
      <c r="I7" s="46"/>
      <c r="J7" s="46"/>
      <c r="K7" s="46"/>
      <c r="L7" s="46"/>
      <c r="M7" s="46"/>
      <c r="N7" s="46"/>
      <c r="O7" s="46"/>
      <c r="P7" s="47"/>
      <c r="Q7" s="45"/>
      <c r="R7" s="45"/>
      <c r="S7" s="9"/>
    </row>
    <row r="8" spans="1:19" ht="29.25" customHeight="1" x14ac:dyDescent="0.25">
      <c r="A8" s="10"/>
      <c r="B8" s="5" t="s">
        <v>21</v>
      </c>
      <c r="C8" s="10"/>
      <c r="D8" s="10"/>
      <c r="E8" s="10"/>
      <c r="F8" s="11"/>
      <c r="G8" s="12">
        <f>G9+G15+G20</f>
        <v>25762.138999999999</v>
      </c>
      <c r="H8" s="12">
        <f>H9+H15+H20</f>
        <v>9574</v>
      </c>
      <c r="I8" s="12">
        <f t="shared" ref="I8:P8" si="0">I9+I15+I20</f>
        <v>897</v>
      </c>
      <c r="J8" s="12">
        <f>J9+J15+J20</f>
        <v>9574</v>
      </c>
      <c r="K8" s="12">
        <f>K9+K15+K20</f>
        <v>1700</v>
      </c>
      <c r="L8" s="12">
        <f t="shared" si="0"/>
        <v>1968.5</v>
      </c>
      <c r="M8" s="12">
        <f t="shared" si="0"/>
        <v>1968.5</v>
      </c>
      <c r="N8" s="12">
        <f t="shared" si="0"/>
        <v>1968.5</v>
      </c>
      <c r="O8" s="12">
        <f t="shared" si="0"/>
        <v>1968.5</v>
      </c>
      <c r="P8" s="12">
        <f t="shared" si="0"/>
        <v>16187.438999999998</v>
      </c>
      <c r="Q8" s="13"/>
      <c r="R8" s="13"/>
      <c r="S8" s="14"/>
    </row>
    <row r="9" spans="1:19" ht="30" customHeight="1" x14ac:dyDescent="0.25">
      <c r="A9" s="15" t="s">
        <v>22</v>
      </c>
      <c r="B9" s="16" t="s">
        <v>23</v>
      </c>
      <c r="C9" s="7"/>
      <c r="D9" s="7"/>
      <c r="E9" s="7"/>
      <c r="F9" s="7"/>
      <c r="G9" s="12">
        <f>G10+G12</f>
        <v>16789.938999999998</v>
      </c>
      <c r="H9" s="12">
        <f t="shared" ref="H9:K9" si="1">H10+H12</f>
        <v>3388.8</v>
      </c>
      <c r="I9" s="12">
        <f t="shared" si="1"/>
        <v>897</v>
      </c>
      <c r="J9" s="12">
        <f t="shared" si="1"/>
        <v>3388.8</v>
      </c>
      <c r="K9" s="12">
        <f t="shared" si="1"/>
        <v>864</v>
      </c>
      <c r="L9" s="12">
        <f t="shared" ref="L9" si="2">L11+L13+L14</f>
        <v>459.5</v>
      </c>
      <c r="M9" s="12">
        <f>M11+M13+M14</f>
        <v>709.5</v>
      </c>
      <c r="N9" s="12">
        <f t="shared" ref="N9:P9" si="3">N11+N13+N14</f>
        <v>677.9</v>
      </c>
      <c r="O9" s="12">
        <f t="shared" si="3"/>
        <v>677.9</v>
      </c>
      <c r="P9" s="12">
        <f t="shared" si="3"/>
        <v>13400.438999999998</v>
      </c>
      <c r="Q9" s="17"/>
      <c r="R9" s="18"/>
      <c r="S9" s="19"/>
    </row>
    <row r="10" spans="1:19" ht="15.75" x14ac:dyDescent="0.25">
      <c r="A10" s="15" t="s">
        <v>24</v>
      </c>
      <c r="B10" s="20" t="s">
        <v>25</v>
      </c>
      <c r="C10" s="7"/>
      <c r="D10" s="7"/>
      <c r="E10" s="7"/>
      <c r="F10" s="7"/>
      <c r="G10" s="12">
        <f>G11</f>
        <v>1361.7</v>
      </c>
      <c r="H10" s="12">
        <f t="shared" ref="H10:J10" si="4">H11</f>
        <v>464</v>
      </c>
      <c r="I10" s="12">
        <f t="shared" si="4"/>
        <v>897</v>
      </c>
      <c r="J10" s="12">
        <f t="shared" si="4"/>
        <v>464</v>
      </c>
      <c r="K10" s="12">
        <f>K11</f>
        <v>464</v>
      </c>
      <c r="L10" s="12">
        <f t="shared" ref="L10:P10" si="5">L11</f>
        <v>0</v>
      </c>
      <c r="M10" s="12">
        <f t="shared" si="5"/>
        <v>0</v>
      </c>
      <c r="N10" s="12">
        <f>N11</f>
        <v>0</v>
      </c>
      <c r="O10" s="12">
        <f t="shared" si="5"/>
        <v>0</v>
      </c>
      <c r="P10" s="12">
        <f t="shared" si="5"/>
        <v>897</v>
      </c>
      <c r="Q10" s="17"/>
      <c r="R10" s="18"/>
      <c r="S10" s="19"/>
    </row>
    <row r="11" spans="1:19" ht="110.25" x14ac:dyDescent="0.25">
      <c r="A11" s="21" t="s">
        <v>26</v>
      </c>
      <c r="B11" s="22" t="s">
        <v>27</v>
      </c>
      <c r="C11" s="23" t="s">
        <v>28</v>
      </c>
      <c r="D11" s="24"/>
      <c r="E11" s="25" t="s">
        <v>29</v>
      </c>
      <c r="F11" s="25" t="s">
        <v>58</v>
      </c>
      <c r="G11" s="26">
        <v>1361.7</v>
      </c>
      <c r="H11" s="26">
        <f>J11</f>
        <v>464</v>
      </c>
      <c r="I11" s="26">
        <v>897</v>
      </c>
      <c r="J11" s="27">
        <f>K11+L11+M11+N11+O11</f>
        <v>464</v>
      </c>
      <c r="K11" s="26">
        <v>464</v>
      </c>
      <c r="L11" s="26"/>
      <c r="M11" s="28"/>
      <c r="N11" s="28"/>
      <c r="O11" s="28"/>
      <c r="P11" s="26">
        <v>897</v>
      </c>
      <c r="Q11" s="25" t="s">
        <v>30</v>
      </c>
      <c r="R11" s="29"/>
      <c r="S11" s="30"/>
    </row>
    <row r="12" spans="1:19" ht="31.5" x14ac:dyDescent="0.25">
      <c r="A12" s="31" t="s">
        <v>31</v>
      </c>
      <c r="B12" s="20" t="s">
        <v>32</v>
      </c>
      <c r="C12" s="32"/>
      <c r="D12" s="24"/>
      <c r="E12" s="24"/>
      <c r="F12" s="24"/>
      <c r="G12" s="28">
        <f>G13+G14</f>
        <v>15428.239</v>
      </c>
      <c r="H12" s="28">
        <f t="shared" ref="H12:J12" si="6">H13+H14</f>
        <v>2924.8</v>
      </c>
      <c r="I12" s="28">
        <f t="shared" si="6"/>
        <v>0</v>
      </c>
      <c r="J12" s="28">
        <f t="shared" si="6"/>
        <v>2924.8</v>
      </c>
      <c r="K12" s="28">
        <f>K13+K14</f>
        <v>400</v>
      </c>
      <c r="L12" s="28">
        <f t="shared" ref="L12:P12" si="7">L13+L14</f>
        <v>459.5</v>
      </c>
      <c r="M12" s="28">
        <f t="shared" si="7"/>
        <v>709.5</v>
      </c>
      <c r="N12" s="28">
        <f>N13+N14</f>
        <v>677.9</v>
      </c>
      <c r="O12" s="28">
        <f t="shared" si="7"/>
        <v>677.9</v>
      </c>
      <c r="P12" s="28">
        <f t="shared" si="7"/>
        <v>12503.438999999998</v>
      </c>
      <c r="Q12" s="25"/>
      <c r="R12" s="29"/>
      <c r="S12" s="30"/>
    </row>
    <row r="13" spans="1:19" ht="204.75" x14ac:dyDescent="0.25">
      <c r="A13" s="21" t="s">
        <v>26</v>
      </c>
      <c r="B13" s="33" t="s">
        <v>33</v>
      </c>
      <c r="C13" s="23" t="s">
        <v>34</v>
      </c>
      <c r="D13" s="25" t="s">
        <v>35</v>
      </c>
      <c r="E13" s="25" t="s">
        <v>64</v>
      </c>
      <c r="F13" s="25" t="s">
        <v>63</v>
      </c>
      <c r="G13" s="26">
        <v>7908.2389999999996</v>
      </c>
      <c r="H13" s="26">
        <f>J13</f>
        <v>859.5</v>
      </c>
      <c r="I13" s="26"/>
      <c r="J13" s="27">
        <f>K13+L13+M13+N13+O13</f>
        <v>859.5</v>
      </c>
      <c r="K13" s="26">
        <v>400</v>
      </c>
      <c r="L13" s="26">
        <v>459.5</v>
      </c>
      <c r="M13" s="26"/>
      <c r="N13" s="26"/>
      <c r="O13" s="26"/>
      <c r="P13" s="26">
        <f>G13-J13</f>
        <v>7048.7389999999996</v>
      </c>
      <c r="Q13" s="25" t="s">
        <v>60</v>
      </c>
      <c r="R13" s="29"/>
      <c r="S13" s="30"/>
    </row>
    <row r="14" spans="1:19" ht="110.25" x14ac:dyDescent="0.25">
      <c r="A14" s="21" t="s">
        <v>26</v>
      </c>
      <c r="B14" s="33" t="s">
        <v>47</v>
      </c>
      <c r="C14" s="23" t="s">
        <v>34</v>
      </c>
      <c r="D14" s="25" t="s">
        <v>36</v>
      </c>
      <c r="E14" s="25" t="s">
        <v>50</v>
      </c>
      <c r="F14" s="25" t="s">
        <v>57</v>
      </c>
      <c r="G14" s="26">
        <v>7520</v>
      </c>
      <c r="H14" s="26">
        <f>J14</f>
        <v>2065.3000000000002</v>
      </c>
      <c r="I14" s="26"/>
      <c r="J14" s="27">
        <f>K14+L14+M14+N14+O14</f>
        <v>2065.3000000000002</v>
      </c>
      <c r="K14" s="26"/>
      <c r="L14" s="26"/>
      <c r="M14" s="26">
        <v>709.5</v>
      </c>
      <c r="N14" s="26">
        <v>677.9</v>
      </c>
      <c r="O14" s="26">
        <v>677.9</v>
      </c>
      <c r="P14" s="26">
        <f>G14-J14</f>
        <v>5454.7</v>
      </c>
      <c r="Q14" s="25" t="s">
        <v>60</v>
      </c>
      <c r="R14" s="29"/>
      <c r="S14" s="30"/>
    </row>
    <row r="15" spans="1:19" ht="15.75" x14ac:dyDescent="0.25">
      <c r="A15" s="34" t="s">
        <v>37</v>
      </c>
      <c r="B15" s="20" t="s">
        <v>38</v>
      </c>
      <c r="C15" s="6"/>
      <c r="D15" s="7"/>
      <c r="E15" s="7"/>
      <c r="F15" s="7"/>
      <c r="G15" s="12">
        <f>G16</f>
        <v>6100</v>
      </c>
      <c r="H15" s="12">
        <f t="shared" ref="H15:J15" si="8">H16</f>
        <v>3313</v>
      </c>
      <c r="I15" s="12">
        <f t="shared" si="8"/>
        <v>0</v>
      </c>
      <c r="J15" s="12">
        <f t="shared" si="8"/>
        <v>3313</v>
      </c>
      <c r="K15" s="12">
        <f>K16</f>
        <v>500</v>
      </c>
      <c r="L15" s="12">
        <f t="shared" ref="L15:P15" si="9">L16</f>
        <v>875</v>
      </c>
      <c r="M15" s="12">
        <f t="shared" si="9"/>
        <v>625</v>
      </c>
      <c r="N15" s="12">
        <f t="shared" si="9"/>
        <v>656.5</v>
      </c>
      <c r="O15" s="12">
        <f t="shared" si="9"/>
        <v>656.5</v>
      </c>
      <c r="P15" s="12">
        <f t="shared" si="9"/>
        <v>2787</v>
      </c>
      <c r="Q15" s="35"/>
      <c r="R15" s="17"/>
      <c r="S15" s="19"/>
    </row>
    <row r="16" spans="1:19" ht="31.5" x14ac:dyDescent="0.25">
      <c r="A16" s="34" t="s">
        <v>24</v>
      </c>
      <c r="B16" s="20" t="s">
        <v>32</v>
      </c>
      <c r="C16" s="36"/>
      <c r="D16" s="7"/>
      <c r="E16" s="7"/>
      <c r="F16" s="36"/>
      <c r="G16" s="12">
        <f>G17+G19+G18</f>
        <v>6100</v>
      </c>
      <c r="H16" s="12">
        <f>H17+H19+H18</f>
        <v>3313</v>
      </c>
      <c r="I16" s="12">
        <f t="shared" ref="I16" si="10">I17+I19</f>
        <v>0</v>
      </c>
      <c r="J16" s="12">
        <f>J17+J19+J18</f>
        <v>3313</v>
      </c>
      <c r="K16" s="12">
        <f>K17+K19+K18</f>
        <v>500</v>
      </c>
      <c r="L16" s="12">
        <f>L17+L19+L18</f>
        <v>875</v>
      </c>
      <c r="M16" s="12">
        <f t="shared" ref="M16:P16" si="11">M17+M19+M18</f>
        <v>625</v>
      </c>
      <c r="N16" s="12">
        <f t="shared" si="11"/>
        <v>656.5</v>
      </c>
      <c r="O16" s="12">
        <f t="shared" si="11"/>
        <v>656.5</v>
      </c>
      <c r="P16" s="12">
        <f t="shared" si="11"/>
        <v>2787</v>
      </c>
      <c r="Q16" s="37"/>
      <c r="R16" s="17"/>
      <c r="S16" s="19"/>
    </row>
    <row r="17" spans="1:19" ht="110.25" x14ac:dyDescent="0.25">
      <c r="A17" s="21" t="s">
        <v>26</v>
      </c>
      <c r="B17" s="38" t="s">
        <v>67</v>
      </c>
      <c r="C17" s="25" t="s">
        <v>39</v>
      </c>
      <c r="D17" s="25" t="s">
        <v>40</v>
      </c>
      <c r="E17" s="25" t="s">
        <v>51</v>
      </c>
      <c r="F17" s="25" t="s">
        <v>54</v>
      </c>
      <c r="G17" s="26">
        <v>1000</v>
      </c>
      <c r="H17" s="26">
        <f>J17</f>
        <v>1000</v>
      </c>
      <c r="I17" s="26"/>
      <c r="J17" s="27">
        <f>K17+L17+M17+N17+O17</f>
        <v>1000</v>
      </c>
      <c r="K17" s="39">
        <v>500</v>
      </c>
      <c r="L17" s="39">
        <v>500</v>
      </c>
      <c r="M17" s="39"/>
      <c r="N17" s="39"/>
      <c r="O17" s="39"/>
      <c r="P17" s="39">
        <f>G17-J17</f>
        <v>0</v>
      </c>
      <c r="Q17" s="25" t="s">
        <v>60</v>
      </c>
      <c r="R17" s="25" t="s">
        <v>41</v>
      </c>
      <c r="S17" s="40" t="s">
        <v>42</v>
      </c>
    </row>
    <row r="18" spans="1:19" ht="87" customHeight="1" x14ac:dyDescent="0.25">
      <c r="A18" s="21" t="s">
        <v>26</v>
      </c>
      <c r="B18" s="38" t="s">
        <v>66</v>
      </c>
      <c r="C18" s="25" t="s">
        <v>39</v>
      </c>
      <c r="D18" s="25" t="s">
        <v>43</v>
      </c>
      <c r="E18" s="25" t="s">
        <v>52</v>
      </c>
      <c r="F18" s="25" t="s">
        <v>53</v>
      </c>
      <c r="G18" s="26">
        <v>600</v>
      </c>
      <c r="H18" s="26">
        <f t="shared" ref="H18:H19" si="12">J18</f>
        <v>600</v>
      </c>
      <c r="I18" s="26"/>
      <c r="J18" s="27">
        <f>K18+L18+M18+N18+O18</f>
        <v>600</v>
      </c>
      <c r="K18" s="39"/>
      <c r="L18" s="39">
        <v>375</v>
      </c>
      <c r="M18" s="39">
        <v>225</v>
      </c>
      <c r="N18" s="39"/>
      <c r="O18" s="39"/>
      <c r="P18" s="39">
        <f t="shared" ref="P18:P19" si="13">G18-J18</f>
        <v>0</v>
      </c>
      <c r="Q18" s="25" t="s">
        <v>60</v>
      </c>
      <c r="R18" s="25" t="s">
        <v>41</v>
      </c>
      <c r="S18" s="40" t="s">
        <v>42</v>
      </c>
    </row>
    <row r="19" spans="1:19" ht="110.25" x14ac:dyDescent="0.25">
      <c r="A19" s="21" t="s">
        <v>26</v>
      </c>
      <c r="B19" s="38" t="s">
        <v>44</v>
      </c>
      <c r="C19" s="25" t="s">
        <v>39</v>
      </c>
      <c r="D19" s="25" t="s">
        <v>45</v>
      </c>
      <c r="E19" s="25" t="s">
        <v>50</v>
      </c>
      <c r="F19" s="25" t="s">
        <v>55</v>
      </c>
      <c r="G19" s="26">
        <v>4500</v>
      </c>
      <c r="H19" s="26">
        <f t="shared" si="12"/>
        <v>1713</v>
      </c>
      <c r="I19" s="26"/>
      <c r="J19" s="27">
        <f>K19+L19+M19+N19+O19</f>
        <v>1713</v>
      </c>
      <c r="K19" s="39"/>
      <c r="L19" s="39"/>
      <c r="M19" s="39">
        <v>400</v>
      </c>
      <c r="N19" s="39">
        <v>656.5</v>
      </c>
      <c r="O19" s="39">
        <v>656.5</v>
      </c>
      <c r="P19" s="39">
        <f t="shared" si="13"/>
        <v>2787</v>
      </c>
      <c r="Q19" s="25" t="s">
        <v>60</v>
      </c>
      <c r="R19" s="25" t="s">
        <v>41</v>
      </c>
      <c r="S19" s="40" t="s">
        <v>46</v>
      </c>
    </row>
    <row r="20" spans="1:19" ht="24" customHeight="1" x14ac:dyDescent="0.25">
      <c r="A20" s="34" t="s">
        <v>48</v>
      </c>
      <c r="B20" s="20" t="s">
        <v>49</v>
      </c>
      <c r="C20" s="6"/>
      <c r="D20" s="7"/>
      <c r="E20" s="7"/>
      <c r="F20" s="7"/>
      <c r="G20" s="12">
        <f>G21</f>
        <v>2872.2</v>
      </c>
      <c r="H20" s="12">
        <f t="shared" ref="H20:O20" si="14">H21</f>
        <v>2872.2</v>
      </c>
      <c r="I20" s="12">
        <f t="shared" si="14"/>
        <v>0</v>
      </c>
      <c r="J20" s="12">
        <f t="shared" si="14"/>
        <v>2872.2</v>
      </c>
      <c r="K20" s="12">
        <f t="shared" si="14"/>
        <v>336</v>
      </c>
      <c r="L20" s="12">
        <f t="shared" si="14"/>
        <v>634</v>
      </c>
      <c r="M20" s="12">
        <f t="shared" si="14"/>
        <v>634</v>
      </c>
      <c r="N20" s="12">
        <f t="shared" si="14"/>
        <v>634.1</v>
      </c>
      <c r="O20" s="12">
        <f t="shared" si="14"/>
        <v>634.1</v>
      </c>
      <c r="P20" s="12">
        <f>P21</f>
        <v>0</v>
      </c>
      <c r="Q20" s="35"/>
      <c r="R20" s="17"/>
      <c r="S20" s="19"/>
    </row>
    <row r="21" spans="1:19" ht="98.25" customHeight="1" x14ac:dyDescent="0.25">
      <c r="A21" s="21" t="s">
        <v>26</v>
      </c>
      <c r="B21" s="38" t="s">
        <v>56</v>
      </c>
      <c r="C21" s="25" t="s">
        <v>39</v>
      </c>
      <c r="D21" s="25"/>
      <c r="E21" s="25" t="s">
        <v>62</v>
      </c>
      <c r="F21" s="25"/>
      <c r="G21" s="26">
        <v>2872.2</v>
      </c>
      <c r="H21" s="26">
        <f>J21</f>
        <v>2872.2</v>
      </c>
      <c r="I21" s="26"/>
      <c r="J21" s="27">
        <f>K21+L21+M21+N21+O21</f>
        <v>2872.2</v>
      </c>
      <c r="K21" s="39">
        <v>336</v>
      </c>
      <c r="L21" s="39">
        <v>634</v>
      </c>
      <c r="M21" s="39">
        <v>634</v>
      </c>
      <c r="N21" s="39">
        <v>634.1</v>
      </c>
      <c r="O21" s="39">
        <v>634.1</v>
      </c>
      <c r="P21" s="39">
        <f>G21-J21</f>
        <v>0</v>
      </c>
      <c r="Q21" s="25" t="s">
        <v>61</v>
      </c>
      <c r="R21" s="25"/>
      <c r="S21" s="40"/>
    </row>
  </sheetData>
  <mergeCells count="25">
    <mergeCell ref="J5:J7"/>
    <mergeCell ref="K5:O5"/>
    <mergeCell ref="G6:G7"/>
    <mergeCell ref="H6:H7"/>
    <mergeCell ref="K6:K7"/>
    <mergeCell ref="L6:L7"/>
    <mergeCell ref="M6:M7"/>
    <mergeCell ref="N6:N7"/>
    <mergeCell ref="O6:O7"/>
    <mergeCell ref="A1:R1"/>
    <mergeCell ref="A2:R2"/>
    <mergeCell ref="K3:R3"/>
    <mergeCell ref="A4:A7"/>
    <mergeCell ref="B4:B7"/>
    <mergeCell ref="C4:C7"/>
    <mergeCell ref="D4:D7"/>
    <mergeCell ref="E4:E7"/>
    <mergeCell ref="F4:H4"/>
    <mergeCell ref="I4:I7"/>
    <mergeCell ref="J4:O4"/>
    <mergeCell ref="P4:P7"/>
    <mergeCell ref="R4:R7"/>
    <mergeCell ref="F5:F7"/>
    <mergeCell ref="G5:H5"/>
    <mergeCell ref="Q4:Q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2026-09-23T02:17:42Z</dcterms:modified>
</cp:coreProperties>
</file>